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<sst xmlns="http://schemas.openxmlformats.org/spreadsheetml/2006/main" count="124" uniqueCount="83">
  <si>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</si>
  <si>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</si>
  <si>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</si>
  <si>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</si>
  <si>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</si>
  <si>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</si>
  <si>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</si>
  <si>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</si>
  <si>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</si>
  <si>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</si>
  <si>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</si>
  <si>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</si>
  <si>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</si>
  <si>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</si>
  <si>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</si>
  <si>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</si>
  <si>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</si>
  <si>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</si>
  <si>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</si>
  <si>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</si>
  <si>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</si>
  <si>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</si>
  <si>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</si>
  <si>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</si>
  <si>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</si>
  <si>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</si>
  <si>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</si>
  <si>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</si>
  <si>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</si>
  <si>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</si>
  <si>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</si>
  <si>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</si>
  <si>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</si>
  <si>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</si>
  <si>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</si>
  <si>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</si>
  <si>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</si>
  <si>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</si>
  <si>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</si>
  <si>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</si>
  <si>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</si>
  <si>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</si>
  <si>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</si>
  <si>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</si>
  <si>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</si>
  <si>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</si>
  <si>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</si>
  <si>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</si>
  <si>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</si>
  <si>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</si>
  <si>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</si>
  <si>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</si>
  <si>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</si>
  <si>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</si>
  <si>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</si>
  <si>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</si>
  <si>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</si>
  <si>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</si>
  <si>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</si>
  <si>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</si>
  <si>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</si>
  <si>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</si>
  <si>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</si>
  <si>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</si>
  <si>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</si>
  <si>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</si>
  <si>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</si>
  <si>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</si>
  <si>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</si>
  <si>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</si>
  <si>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</si>
  <si>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</si>
  <si>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</si>
  <si>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</si>
  <si>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</si>
  <si>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</si>
  <si>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t>Розпис доходів ЗФ на 2019 рк</t>
  </si>
  <si>
    <t>Уточнений  розпис доходів</t>
  </si>
  <si>
    <t>станом на 21.02.2019</t>
  </si>
  <si>
    <r>
      <t xml:space="preserve">станом на 21.02.2019р.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</si>
  <si>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</si>
  <si>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21.02.2019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</si>
  <si>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21.02.2019р.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</si>
</sst>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77051"/>
        <c:crosses val="autoZero"/>
        <c:auto val="0"/>
        <c:lblOffset val="100"/>
        <c:tickLblSkip val="1"/>
        <c:noMultiLvlLbl val="0"/>
      </c:catAx>
      <c:valAx>
        <c:axId val="504770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216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1640276"/>
        <c:axId val="62109301"/>
      </c:lineChart>
      <c:catAx>
        <c:axId val="516402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09301"/>
        <c:crosses val="autoZero"/>
        <c:auto val="0"/>
        <c:lblOffset val="100"/>
        <c:tickLblSkip val="1"/>
        <c:noMultiLvlLbl val="0"/>
      </c:catAx>
      <c:valAx>
        <c:axId val="6210930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4027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21.02.2019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2112798"/>
        <c:axId val="64797455"/>
      </c:bar3D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97455"/>
        <c:crosses val="autoZero"/>
        <c:auto val="1"/>
        <c:lblOffset val="100"/>
        <c:tickLblSkip val="1"/>
        <c:noMultiLvlLbl val="0"/>
      </c:catAx>
      <c:valAx>
        <c:axId val="6479745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12798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6306184"/>
        <c:axId val="14102473"/>
      </c:bar3D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06184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299 706,6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249 144,4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- 50 562,1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лютий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157 987,9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- 50 562,2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  <sheetName val="180000"/>
    </sheetNames>
    <sheetDataSet>
      <sheetData sheetId="23">
        <row r="6">
          <cell r="G6">
            <v>91564.06</v>
          </cell>
          <cell r="K6">
            <v>55836762.949999996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10266.316289999999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45570.446659999994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7673.271428571429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7673.3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7673.3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7673.3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7673.3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7673.3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7673.3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7673.3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7673.3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7673.3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7673.3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7673.3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7673.3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7673.3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7673.3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43518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7673.3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43521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5330</v>
      </c>
      <c r="P20" s="3">
        <f t="shared" si="1"/>
        <v>0</v>
      </c>
      <c r="Q20" s="2">
        <v>7673.3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43522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7673.3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17500</v>
      </c>
      <c r="P22" s="3">
        <f t="shared" si="1"/>
        <v>0</v>
      </c>
      <c r="Q22" s="2">
        <v>7673.3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15600</v>
      </c>
      <c r="P23" s="3">
        <f t="shared" si="1"/>
        <v>0</v>
      </c>
      <c r="Q23" s="2">
        <v>7673.3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58478.28</v>
      </c>
      <c r="C24" s="85">
        <f t="shared" si="4"/>
        <v>602.79</v>
      </c>
      <c r="D24" s="107">
        <f t="shared" si="4"/>
        <v>602.79</v>
      </c>
      <c r="E24" s="107">
        <f t="shared" si="4"/>
        <v>0</v>
      </c>
      <c r="F24" s="85">
        <f t="shared" si="4"/>
        <v>286.87</v>
      </c>
      <c r="G24" s="85">
        <f t="shared" si="4"/>
        <v>4517.33</v>
      </c>
      <c r="H24" s="85">
        <f t="shared" si="4"/>
        <v>40578.96</v>
      </c>
      <c r="I24" s="85">
        <f t="shared" si="4"/>
        <v>935.8899999999999</v>
      </c>
      <c r="J24" s="85">
        <f t="shared" si="4"/>
        <v>394.8</v>
      </c>
      <c r="K24" s="85">
        <f t="shared" si="4"/>
        <v>624.3</v>
      </c>
      <c r="L24" s="85">
        <f t="shared" si="4"/>
        <v>669.9</v>
      </c>
      <c r="M24" s="84">
        <f t="shared" si="4"/>
        <v>336.680000000004</v>
      </c>
      <c r="N24" s="84">
        <f t="shared" si="4"/>
        <v>107425.8</v>
      </c>
      <c r="O24" s="84">
        <f t="shared" si="4"/>
        <v>157520</v>
      </c>
      <c r="P24" s="86">
        <f>N24/O24</f>
        <v>0.681981970543423</v>
      </c>
      <c r="Q24" s="2"/>
      <c r="R24" s="75">
        <f>SUM(R4:R23)</f>
        <v>37.1</v>
      </c>
      <c r="S24" s="75">
        <f>SUM(S4:S23)</f>
        <v>0</v>
      </c>
      <c r="T24" s="75">
        <f>SUM(T4:T23)</f>
        <v>1152.94</v>
      </c>
      <c r="U24" s="139">
        <f>SUM(U4:U23)</f>
        <v>1</v>
      </c>
      <c r="V24" s="140"/>
      <c r="W24" s="75">
        <f>R24+S24+U24+T24+V24</f>
        <v>1191.04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43517</v>
      </c>
      <c r="S29" s="143">
        <v>91.56406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43517</v>
      </c>
      <c r="S39" s="131">
        <v>55836.76295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81</v>
      </c>
      <c r="P27" s="149"/>
    </row>
    <row r="28" spans="1:16" ht="30.75" customHeight="1">
      <c r="A28" s="162"/>
      <c r="B28" s="44" t="s">
        <v>75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лютий!S39</f>
        <v>55836.76295</v>
      </c>
      <c r="B29" s="45">
        <v>70</v>
      </c>
      <c r="C29" s="45">
        <v>74.61</v>
      </c>
      <c r="D29" s="45">
        <v>0</v>
      </c>
      <c r="E29" s="45">
        <v>0.01</v>
      </c>
      <c r="F29" s="45">
        <v>1960</v>
      </c>
      <c r="G29" s="45">
        <v>1615.85</v>
      </c>
      <c r="H29" s="45">
        <v>4</v>
      </c>
      <c r="I29" s="45">
        <v>2</v>
      </c>
      <c r="J29" s="45"/>
      <c r="K29" s="45"/>
      <c r="L29" s="59">
        <f>H29+F29+D29+J29+B29</f>
        <v>2034</v>
      </c>
      <c r="M29" s="46">
        <f>C29+E29+G29+I29</f>
        <v>1692.4699999999998</v>
      </c>
      <c r="N29" s="47">
        <f>M29-L29</f>
        <v>-341.5300000000002</v>
      </c>
      <c r="O29" s="152">
        <f>лютий!S29</f>
        <v>91.56406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174574.09999999998</v>
      </c>
      <c r="C48" s="28">
        <v>139512.42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30140.300000000003</v>
      </c>
      <c r="C49" s="28">
        <v>18017.55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70218.6</v>
      </c>
      <c r="C50" s="28">
        <v>72456.59999999999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7276.400000000001</v>
      </c>
      <c r="C51" s="28">
        <v>6802.27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9627.6</v>
      </c>
      <c r="C52" s="28">
        <v>6130.38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1265.3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669.86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5934.400000000011</v>
      </c>
      <c r="C55" s="12">
        <v>4265.779999999996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299706.56</v>
      </c>
      <c r="C56" s="9">
        <v>249144.41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70</v>
      </c>
      <c r="C58" s="9">
        <f>C29</f>
        <v>74.61</v>
      </c>
    </row>
    <row r="59" spans="1:3" ht="25.5">
      <c r="A59" s="76" t="s">
        <v>53</v>
      </c>
      <c r="B59" s="9">
        <f>D29</f>
        <v>0</v>
      </c>
      <c r="C59" s="9">
        <f>E29</f>
        <v>0.01</v>
      </c>
    </row>
    <row r="60" spans="1:3" ht="12.75">
      <c r="A60" s="76" t="s">
        <v>54</v>
      </c>
      <c r="B60" s="9">
        <f>F29</f>
        <v>1960</v>
      </c>
      <c r="C60" s="9">
        <f>G29</f>
        <v>1615.85</v>
      </c>
    </row>
    <row r="61" spans="1:3" ht="25.5">
      <c r="A61" s="76" t="s">
        <v>55</v>
      </c>
      <c r="B61" s="9">
        <f>H29</f>
        <v>4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0" sqref="F3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76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82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77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2019-02-20T10:31:48Z</cp:lastPrinted>
  <dcterms:created xsi:type="dcterms:W3CDTF">2006-11-30T08:16:02Z</dcterms:created>
  <dcterms:modified xsi:type="dcterms:W3CDTF">2019-02-21T10:19:06Z</dcterms:modified>
  <cp:category/>
  <cp:version/>
  <cp:contentType/>
  <cp:contentStatus/>
</cp:coreProperties>
</file>